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ZLdocs\Diverse\WG-Energiecoaching\Spreadsheets\"/>
    </mc:Choice>
  </mc:AlternateContent>
  <xr:revisionPtr revIDLastSave="0" documentId="13_ncr:1_{88237DBD-E31E-47EF-9129-AB3C70A84FA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erugverdientij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0" i="1"/>
  <c r="F19" i="1"/>
  <c r="G19" i="1" s="1"/>
  <c r="H19" i="1" s="1"/>
  <c r="I19" i="1" s="1"/>
  <c r="J19" i="1" s="1"/>
  <c r="J20" i="1" s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5" i="1"/>
  <c r="A12" i="1" s="1"/>
  <c r="J25" i="1" l="1"/>
  <c r="H27" i="1"/>
  <c r="H20" i="1"/>
  <c r="D24" i="1"/>
  <c r="I27" i="1"/>
  <c r="H28" i="1"/>
  <c r="I20" i="1"/>
  <c r="C26" i="1"/>
  <c r="I28" i="1"/>
  <c r="G30" i="1"/>
  <c r="I21" i="1"/>
  <c r="F24" i="1"/>
  <c r="H30" i="1"/>
  <c r="G31" i="1"/>
  <c r="F32" i="1"/>
  <c r="J21" i="1"/>
  <c r="I22" i="1"/>
  <c r="H23" i="1"/>
  <c r="G24" i="1"/>
  <c r="F25" i="1"/>
  <c r="D27" i="1"/>
  <c r="C28" i="1"/>
  <c r="J29" i="1"/>
  <c r="I30" i="1"/>
  <c r="H31" i="1"/>
  <c r="G32" i="1"/>
  <c r="F33" i="1"/>
  <c r="D23" i="1"/>
  <c r="I26" i="1"/>
  <c r="J33" i="1"/>
  <c r="G22" i="1"/>
  <c r="J27" i="1"/>
  <c r="F31" i="1"/>
  <c r="G23" i="1"/>
  <c r="E25" i="1"/>
  <c r="J28" i="1"/>
  <c r="I29" i="1"/>
  <c r="B21" i="1"/>
  <c r="D20" i="1"/>
  <c r="J22" i="1"/>
  <c r="I23" i="1"/>
  <c r="H24" i="1"/>
  <c r="G25" i="1"/>
  <c r="F26" i="1"/>
  <c r="E27" i="1"/>
  <c r="J30" i="1"/>
  <c r="I31" i="1"/>
  <c r="H32" i="1"/>
  <c r="G33" i="1"/>
  <c r="C24" i="1"/>
  <c r="F29" i="1"/>
  <c r="G21" i="1"/>
  <c r="J26" i="1"/>
  <c r="F30" i="1"/>
  <c r="F23" i="1"/>
  <c r="B27" i="1"/>
  <c r="H22" i="1"/>
  <c r="J23" i="1"/>
  <c r="I24" i="1"/>
  <c r="H25" i="1"/>
  <c r="G26" i="1"/>
  <c r="F27" i="1"/>
  <c r="B31" i="1"/>
  <c r="J31" i="1"/>
  <c r="I32" i="1"/>
  <c r="H33" i="1"/>
  <c r="G28" i="1"/>
  <c r="F22" i="1"/>
  <c r="G29" i="1"/>
  <c r="H21" i="1"/>
  <c r="H29" i="1"/>
  <c r="F20" i="1"/>
  <c r="B24" i="1"/>
  <c r="J24" i="1"/>
  <c r="I25" i="1"/>
  <c r="H26" i="1"/>
  <c r="G27" i="1"/>
  <c r="F28" i="1"/>
  <c r="E29" i="1"/>
  <c r="D30" i="1"/>
  <c r="C31" i="1"/>
  <c r="B32" i="1"/>
  <c r="J32" i="1"/>
  <c r="I33" i="1"/>
  <c r="A11" i="1"/>
  <c r="E19" i="1"/>
  <c r="D19" i="1" s="1"/>
  <c r="C19" i="1" s="1"/>
  <c r="B19" i="1" s="1"/>
  <c r="B20" i="1" s="1"/>
  <c r="C23" i="1" l="1"/>
  <c r="C20" i="1"/>
  <c r="E26" i="1"/>
  <c r="C30" i="1"/>
  <c r="D29" i="1"/>
  <c r="C22" i="1"/>
  <c r="E33" i="1"/>
  <c r="C27" i="1"/>
  <c r="E23" i="1"/>
  <c r="E30" i="1"/>
  <c r="B23" i="1"/>
  <c r="E28" i="1"/>
  <c r="D21" i="1"/>
  <c r="C25" i="1"/>
  <c r="E24" i="1"/>
  <c r="E31" i="1"/>
  <c r="E20" i="1"/>
  <c r="B30" i="1"/>
  <c r="E32" i="1"/>
  <c r="E21" i="1"/>
  <c r="B25" i="1"/>
  <c r="C32" i="1"/>
  <c r="C29" i="1"/>
  <c r="B22" i="1"/>
  <c r="B28" i="1"/>
  <c r="C33" i="1"/>
  <c r="E22" i="1"/>
  <c r="B26" i="1"/>
  <c r="D22" i="1"/>
  <c r="D25" i="1"/>
  <c r="D33" i="1"/>
  <c r="D28" i="1"/>
  <c r="C21" i="1"/>
  <c r="D26" i="1"/>
  <c r="D31" i="1"/>
  <c r="B29" i="1"/>
  <c r="D32" i="1"/>
  <c r="B33" i="1"/>
</calcChain>
</file>

<file path=xl/sharedStrings.xml><?xml version="1.0" encoding="utf-8"?>
<sst xmlns="http://schemas.openxmlformats.org/spreadsheetml/2006/main" count="17" uniqueCount="17">
  <si>
    <t>€</t>
  </si>
  <si>
    <t>Zonnepanelen</t>
  </si>
  <si>
    <t>kWh/j</t>
  </si>
  <si>
    <t>Batterij</t>
  </si>
  <si>
    <t>€ per kWh elektriciteitleverancier</t>
  </si>
  <si>
    <t>Direct verbruik</t>
  </si>
  <si>
    <t>Terugverdiend in kWh</t>
  </si>
  <si>
    <t>Terugverdien tijd</t>
  </si>
  <si>
    <t>Gevoeligheidsanalyse</t>
  </si>
  <si>
    <t>%Direct</t>
  </si>
  <si>
    <t>Stroomprijs € per kWh</t>
  </si>
  <si>
    <t>stapgrootte in € per kWh</t>
  </si>
  <si>
    <t>Terugverdiend in decimale jaren</t>
  </si>
  <si>
    <t>Als de stroomprijs gaat dalen</t>
  </si>
  <si>
    <t>Als de stroom prijs gaat stijgen</t>
  </si>
  <si>
    <t>Investeringen in panelen en batterijen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</si>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</sst>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22">
    <xf numFmtId="0" fontId="0" fillId="0" borderId="0" xfId="0"/>
    <xf numFmtId="0" fontId="1" fillId="2" borderId="1" xfId="1"/>
    <xf numFmtId="0" fontId="0" fillId="0" borderId="0" xfId="0" quotePrefix="1"/>
    <xf numFmtId="1" fontId="0" fillId="0" borderId="0" xfId="0" applyNumberFormat="1"/>
    <xf numFmtId="9" fontId="1" fillId="2" borderId="1" xfId="1" applyNumberFormat="1"/>
    <xf numFmtId="0" fontId="2" fillId="3" borderId="1" xfId="2"/>
    <xf numFmtId="1" fontId="2" fillId="3" borderId="1" xfId="2" applyNumberFormat="1"/>
    <xf numFmtId="0" fontId="3" fillId="0" borderId="0" xfId="0" applyFont="1"/>
    <xf numFmtId="9" fontId="3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3" fillId="0" borderId="0" xfId="0" applyFont="1" applyAlignment="1">
      <alignment horizontal="right"/>
    </xf>
    <xf numFmtId="164" fontId="2" fillId="3" borderId="1" xfId="2" applyNumberFormat="1"/>
    <xf numFmtId="164" fontId="0" fillId="0" borderId="5" xfId="0" applyNumberFormat="1" applyBorder="1"/>
    <xf numFmtId="165" fontId="3" fillId="0" borderId="7" xfId="0" applyNumberFormat="1" applyFont="1" applyBorder="1"/>
    <xf numFmtId="165" fontId="1" fillId="2" borderId="1" xfId="1" applyNumberFormat="1"/>
    <xf numFmtId="4" fontId="1" fillId="2" borderId="1" xfId="1" applyNumberFormat="1"/>
    <xf numFmtId="165" fontId="3" fillId="0" borderId="8" xfId="0" applyNumberFormat="1" applyFont="1" applyBorder="1"/>
    <xf numFmtId="165" fontId="3" fillId="0" borderId="9" xfId="0" applyNumberFormat="1" applyFont="1" applyBorder="1"/>
    <xf numFmtId="165" fontId="3" fillId="0" borderId="5" xfId="0" applyNumberFormat="1" applyFont="1" applyBorder="1"/>
  </cellXfs>
  <cellStyles count="3">
    <cellStyle name="Calculation" xfId="2" builtinId="22"/>
    <cellStyle name="Input" xfId="1" builtinId="20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D41" sqref="D41"/>
    </sheetView>
  </sheetViews>
  <sheetFormatPr defaultRowHeight="14.5" x14ac:dyDescent="0.35"/>
  <cols>
    <col min="1" max="1" width="10.81640625" bestFit="1" customWidth="1"/>
    <col min="2" max="10" width="8.1796875" customWidth="1"/>
  </cols>
  <sheetData>
    <row r="1" spans="1:11" x14ac:dyDescent="0.35">
      <c r="A1" s="7" t="s">
        <v>15</v>
      </c>
      <c r="H1" s="2"/>
      <c r="K1" s="2"/>
    </row>
    <row r="2" spans="1:11" s="13" customFormat="1" x14ac:dyDescent="0.35">
      <c r="A2" s="13" t="s">
        <v>0</v>
      </c>
      <c r="B2" s="13" t="s">
        <v>2</v>
      </c>
    </row>
    <row r="3" spans="1:11" x14ac:dyDescent="0.35">
      <c r="A3" s="18">
        <v>3000</v>
      </c>
      <c r="B3" s="1">
        <v>3200</v>
      </c>
      <c r="C3" t="s">
        <v>1</v>
      </c>
    </row>
    <row r="4" spans="1:11" x14ac:dyDescent="0.35">
      <c r="A4" s="18">
        <v>4000</v>
      </c>
      <c r="B4" t="s">
        <v>3</v>
      </c>
    </row>
    <row r="5" spans="1:11" x14ac:dyDescent="0.35">
      <c r="A5" s="5">
        <f>SUM(A3:A4)</f>
        <v>7000</v>
      </c>
    </row>
    <row r="7" spans="1:11" x14ac:dyDescent="0.35">
      <c r="A7" s="17">
        <v>0.27</v>
      </c>
      <c r="B7" t="s">
        <v>4</v>
      </c>
    </row>
    <row r="9" spans="1:11" x14ac:dyDescent="0.35">
      <c r="A9" s="7" t="s">
        <v>7</v>
      </c>
      <c r="F9" s="3"/>
      <c r="H9" s="3"/>
    </row>
    <row r="10" spans="1:11" x14ac:dyDescent="0.35">
      <c r="A10" s="4">
        <v>0.7</v>
      </c>
      <c r="B10" t="s">
        <v>5</v>
      </c>
      <c r="F10" s="3"/>
      <c r="H10" s="3"/>
    </row>
    <row r="11" spans="1:11" x14ac:dyDescent="0.35">
      <c r="A11" s="6">
        <f>$A$5/($A$10*$A$7)</f>
        <v>37037.037037037036</v>
      </c>
      <c r="B11" t="s">
        <v>6</v>
      </c>
      <c r="F11" s="3"/>
      <c r="H11" s="3"/>
    </row>
    <row r="12" spans="1:11" x14ac:dyDescent="0.35">
      <c r="A12" s="14">
        <f>$A$5/($A$10*$A$7)/$B$3</f>
        <v>11.574074074074074</v>
      </c>
      <c r="B12" t="s">
        <v>12</v>
      </c>
      <c r="F12" s="3"/>
      <c r="H12" s="3"/>
    </row>
    <row r="13" spans="1:11" x14ac:dyDescent="0.35">
      <c r="F13" s="3"/>
      <c r="H13" s="3"/>
    </row>
    <row r="14" spans="1:11" x14ac:dyDescent="0.35">
      <c r="A14" s="7" t="s">
        <v>8</v>
      </c>
      <c r="F14" s="3"/>
      <c r="H14" s="3"/>
    </row>
    <row r="15" spans="1:11" x14ac:dyDescent="0.35">
      <c r="A15" s="1">
        <v>0.02</v>
      </c>
      <c r="B15" t="s">
        <v>11</v>
      </c>
      <c r="F15" s="3"/>
      <c r="H15" s="3"/>
    </row>
    <row r="16" spans="1:11" x14ac:dyDescent="0.35">
      <c r="F16" s="3"/>
      <c r="H16" s="3"/>
    </row>
    <row r="17" spans="1:10" x14ac:dyDescent="0.35">
      <c r="B17" s="7" t="s">
        <v>10</v>
      </c>
    </row>
    <row r="18" spans="1:10" x14ac:dyDescent="0.35">
      <c r="B18" s="9" t="s">
        <v>13</v>
      </c>
      <c r="C18" s="10"/>
      <c r="D18" s="10"/>
      <c r="E18" s="11"/>
      <c r="F18" s="12"/>
      <c r="G18" s="9" t="s">
        <v>14</v>
      </c>
      <c r="H18" s="10"/>
      <c r="I18" s="10"/>
      <c r="J18" s="11"/>
    </row>
    <row r="19" spans="1:10" x14ac:dyDescent="0.35">
      <c r="A19" s="7" t="s">
        <v>9</v>
      </c>
      <c r="B19" s="19">
        <f t="shared" ref="B19:D19" si="0">+C19-$A$15</f>
        <v>0.19000000000000003</v>
      </c>
      <c r="C19" s="20">
        <f t="shared" si="0"/>
        <v>0.21000000000000002</v>
      </c>
      <c r="D19" s="20">
        <f t="shared" si="0"/>
        <v>0.23</v>
      </c>
      <c r="E19" s="21">
        <f>+F19-$A$15</f>
        <v>0.25</v>
      </c>
      <c r="F19" s="16">
        <f>+A7</f>
        <v>0.27</v>
      </c>
      <c r="G19" s="19">
        <f>+F19+$A$15</f>
        <v>0.29000000000000004</v>
      </c>
      <c r="H19" s="20">
        <f t="shared" ref="H19:J19" si="1">+G19+$A$15</f>
        <v>0.31000000000000005</v>
      </c>
      <c r="I19" s="20">
        <f t="shared" si="1"/>
        <v>0.33000000000000007</v>
      </c>
      <c r="J19" s="21">
        <f t="shared" si="1"/>
        <v>0.35000000000000009</v>
      </c>
    </row>
    <row r="20" spans="1:10" x14ac:dyDescent="0.35">
      <c r="A20" s="8">
        <v>0.25</v>
      </c>
      <c r="B20" s="15">
        <f t="shared" ref="B20:J33" si="2">$A$5/($A20*$B$3)/B$19</f>
        <v>46.052631578947363</v>
      </c>
      <c r="C20" s="15">
        <f t="shared" si="2"/>
        <v>41.666666666666664</v>
      </c>
      <c r="D20" s="15">
        <f t="shared" si="2"/>
        <v>38.043478260869563</v>
      </c>
      <c r="E20" s="15">
        <f t="shared" si="2"/>
        <v>35</v>
      </c>
      <c r="F20" s="15">
        <f t="shared" si="2"/>
        <v>32.407407407407405</v>
      </c>
      <c r="G20" s="15">
        <f t="shared" si="2"/>
        <v>30.172413793103445</v>
      </c>
      <c r="H20" s="15">
        <f t="shared" si="2"/>
        <v>28.225806451612897</v>
      </c>
      <c r="I20" s="15">
        <f t="shared" si="2"/>
        <v>26.515151515151508</v>
      </c>
      <c r="J20" s="15">
        <f t="shared" si="2"/>
        <v>24.999999999999993</v>
      </c>
    </row>
    <row r="21" spans="1:10" x14ac:dyDescent="0.35">
      <c r="A21" s="8">
        <v>0.3</v>
      </c>
      <c r="B21" s="15">
        <f t="shared" si="2"/>
        <v>38.377192982456137</v>
      </c>
      <c r="C21" s="15">
        <f t="shared" si="2"/>
        <v>34.722222222222221</v>
      </c>
      <c r="D21" s="15">
        <f t="shared" si="2"/>
        <v>31.702898550724637</v>
      </c>
      <c r="E21" s="15">
        <f t="shared" si="2"/>
        <v>29.166666666666668</v>
      </c>
      <c r="F21" s="15">
        <f t="shared" si="2"/>
        <v>27.006172839506171</v>
      </c>
      <c r="G21" s="15">
        <f t="shared" si="2"/>
        <v>25.143678160919539</v>
      </c>
      <c r="H21" s="15">
        <f t="shared" si="2"/>
        <v>23.521505376344084</v>
      </c>
      <c r="I21" s="15">
        <f t="shared" si="2"/>
        <v>22.095959595959592</v>
      </c>
      <c r="J21" s="15">
        <f t="shared" si="2"/>
        <v>20.833333333333329</v>
      </c>
    </row>
    <row r="22" spans="1:10" x14ac:dyDescent="0.35">
      <c r="A22" s="8">
        <f>+A21+0.05</f>
        <v>0.35</v>
      </c>
      <c r="B22" s="15">
        <f t="shared" si="2"/>
        <v>32.89473684210526</v>
      </c>
      <c r="C22" s="15">
        <f t="shared" si="2"/>
        <v>29.761904761904759</v>
      </c>
      <c r="D22" s="15">
        <f t="shared" si="2"/>
        <v>27.173913043478258</v>
      </c>
      <c r="E22" s="15">
        <f t="shared" si="2"/>
        <v>25</v>
      </c>
      <c r="F22" s="15">
        <f t="shared" si="2"/>
        <v>23.148148148148145</v>
      </c>
      <c r="G22" s="15">
        <f t="shared" si="2"/>
        <v>21.551724137931032</v>
      </c>
      <c r="H22" s="15">
        <f t="shared" si="2"/>
        <v>20.161290322580641</v>
      </c>
      <c r="I22" s="15">
        <f t="shared" si="2"/>
        <v>18.939393939393934</v>
      </c>
      <c r="J22" s="15">
        <f t="shared" si="2"/>
        <v>17.857142857142854</v>
      </c>
    </row>
    <row r="23" spans="1:10" x14ac:dyDescent="0.35">
      <c r="A23" s="8">
        <f t="shared" ref="A23:A33" si="3">+A22+0.05</f>
        <v>0.39999999999999997</v>
      </c>
      <c r="B23" s="15">
        <f t="shared" si="2"/>
        <v>28.782894736842099</v>
      </c>
      <c r="C23" s="15">
        <f t="shared" si="2"/>
        <v>26.041666666666664</v>
      </c>
      <c r="D23" s="15">
        <f t="shared" si="2"/>
        <v>23.777173913043477</v>
      </c>
      <c r="E23" s="15">
        <f t="shared" si="2"/>
        <v>21.875</v>
      </c>
      <c r="F23" s="15">
        <f t="shared" si="2"/>
        <v>20.25462962962963</v>
      </c>
      <c r="G23" s="15">
        <f t="shared" si="2"/>
        <v>18.857758620689651</v>
      </c>
      <c r="H23" s="15">
        <f t="shared" si="2"/>
        <v>17.641129032258061</v>
      </c>
      <c r="I23" s="15">
        <f t="shared" si="2"/>
        <v>16.571969696969692</v>
      </c>
      <c r="J23" s="15">
        <f t="shared" si="2"/>
        <v>15.624999999999996</v>
      </c>
    </row>
    <row r="24" spans="1:10" x14ac:dyDescent="0.35">
      <c r="A24" s="8">
        <f t="shared" si="3"/>
        <v>0.44999999999999996</v>
      </c>
      <c r="B24" s="15">
        <f t="shared" si="2"/>
        <v>25.584795321637426</v>
      </c>
      <c r="C24" s="15">
        <f t="shared" si="2"/>
        <v>23.148148148148149</v>
      </c>
      <c r="D24" s="15">
        <f t="shared" si="2"/>
        <v>21.135265700483092</v>
      </c>
      <c r="E24" s="15">
        <f t="shared" si="2"/>
        <v>19.444444444444446</v>
      </c>
      <c r="F24" s="15">
        <f t="shared" si="2"/>
        <v>18.004115226337451</v>
      </c>
      <c r="G24" s="15">
        <f t="shared" si="2"/>
        <v>16.762452107279692</v>
      </c>
      <c r="H24" s="15">
        <f t="shared" si="2"/>
        <v>15.681003584229389</v>
      </c>
      <c r="I24" s="15">
        <f t="shared" si="2"/>
        <v>14.730639730639728</v>
      </c>
      <c r="J24" s="15">
        <f t="shared" si="2"/>
        <v>13.888888888888888</v>
      </c>
    </row>
    <row r="25" spans="1:10" x14ac:dyDescent="0.35">
      <c r="A25" s="8">
        <f t="shared" si="3"/>
        <v>0.49999999999999994</v>
      </c>
      <c r="B25" s="15">
        <f t="shared" si="2"/>
        <v>23.026315789473685</v>
      </c>
      <c r="C25" s="15">
        <f t="shared" si="2"/>
        <v>20.833333333333336</v>
      </c>
      <c r="D25" s="15">
        <f t="shared" si="2"/>
        <v>19.021739130434785</v>
      </c>
      <c r="E25" s="15">
        <f t="shared" si="2"/>
        <v>17.500000000000004</v>
      </c>
      <c r="F25" s="15">
        <f t="shared" si="2"/>
        <v>16.203703703703706</v>
      </c>
      <c r="G25" s="15">
        <f t="shared" si="2"/>
        <v>15.086206896551726</v>
      </c>
      <c r="H25" s="15">
        <f t="shared" si="2"/>
        <v>14.112903225806452</v>
      </c>
      <c r="I25" s="15">
        <f t="shared" si="2"/>
        <v>13.257575757575758</v>
      </c>
      <c r="J25" s="15">
        <f t="shared" si="2"/>
        <v>12.5</v>
      </c>
    </row>
    <row r="26" spans="1:10" x14ac:dyDescent="0.35">
      <c r="A26" s="8">
        <f t="shared" si="3"/>
        <v>0.54999999999999993</v>
      </c>
      <c r="B26" s="15">
        <f t="shared" si="2"/>
        <v>20.933014354066987</v>
      </c>
      <c r="C26" s="15">
        <f t="shared" si="2"/>
        <v>18.939393939393941</v>
      </c>
      <c r="D26" s="15">
        <f t="shared" si="2"/>
        <v>17.292490118577078</v>
      </c>
      <c r="E26" s="15">
        <f t="shared" si="2"/>
        <v>15.909090909090912</v>
      </c>
      <c r="F26" s="15">
        <f t="shared" si="2"/>
        <v>14.730639730639732</v>
      </c>
      <c r="G26" s="15">
        <f t="shared" si="2"/>
        <v>13.714733542319751</v>
      </c>
      <c r="H26" s="15">
        <f t="shared" si="2"/>
        <v>12.829912023460411</v>
      </c>
      <c r="I26" s="15">
        <f t="shared" si="2"/>
        <v>12.052341597796143</v>
      </c>
      <c r="J26" s="15">
        <f t="shared" si="2"/>
        <v>11.363636363636363</v>
      </c>
    </row>
    <row r="27" spans="1:10" x14ac:dyDescent="0.35">
      <c r="A27" s="8">
        <f t="shared" si="3"/>
        <v>0.6</v>
      </c>
      <c r="B27" s="15">
        <f t="shared" si="2"/>
        <v>19.188596491228068</v>
      </c>
      <c r="C27" s="15">
        <f t="shared" si="2"/>
        <v>17.361111111111111</v>
      </c>
      <c r="D27" s="15">
        <f t="shared" si="2"/>
        <v>15.851449275362318</v>
      </c>
      <c r="E27" s="15">
        <f t="shared" si="2"/>
        <v>14.583333333333334</v>
      </c>
      <c r="F27" s="15">
        <f t="shared" si="2"/>
        <v>13.503086419753085</v>
      </c>
      <c r="G27" s="15">
        <f t="shared" si="2"/>
        <v>12.571839080459769</v>
      </c>
      <c r="H27" s="15">
        <f t="shared" si="2"/>
        <v>11.760752688172042</v>
      </c>
      <c r="I27" s="15">
        <f t="shared" si="2"/>
        <v>11.047979797979796</v>
      </c>
      <c r="J27" s="15">
        <f t="shared" si="2"/>
        <v>10.416666666666664</v>
      </c>
    </row>
    <row r="28" spans="1:10" x14ac:dyDescent="0.35">
      <c r="A28" s="8">
        <f t="shared" si="3"/>
        <v>0.65</v>
      </c>
      <c r="B28" s="15">
        <f t="shared" si="2"/>
        <v>17.712550607287447</v>
      </c>
      <c r="C28" s="15">
        <f t="shared" si="2"/>
        <v>16.025641025641026</v>
      </c>
      <c r="D28" s="15">
        <f t="shared" si="2"/>
        <v>14.63210702341137</v>
      </c>
      <c r="E28" s="15">
        <f t="shared" si="2"/>
        <v>13.461538461538462</v>
      </c>
      <c r="F28" s="15">
        <f t="shared" si="2"/>
        <v>12.464387464387464</v>
      </c>
      <c r="G28" s="15">
        <f t="shared" si="2"/>
        <v>11.604774535809018</v>
      </c>
      <c r="H28" s="15">
        <f t="shared" si="2"/>
        <v>10.856079404466499</v>
      </c>
      <c r="I28" s="15">
        <f t="shared" si="2"/>
        <v>10.198135198135196</v>
      </c>
      <c r="J28" s="15">
        <f t="shared" si="2"/>
        <v>9.6153846153846132</v>
      </c>
    </row>
    <row r="29" spans="1:10" x14ac:dyDescent="0.35">
      <c r="A29" s="8">
        <f t="shared" si="3"/>
        <v>0.70000000000000007</v>
      </c>
      <c r="B29" s="15">
        <f t="shared" si="2"/>
        <v>16.44736842105263</v>
      </c>
      <c r="C29" s="15">
        <f t="shared" si="2"/>
        <v>14.88095238095238</v>
      </c>
      <c r="D29" s="15">
        <f t="shared" si="2"/>
        <v>13.586956521739129</v>
      </c>
      <c r="E29" s="15">
        <f t="shared" si="2"/>
        <v>12.5</v>
      </c>
      <c r="F29" s="15">
        <f t="shared" si="2"/>
        <v>11.574074074074073</v>
      </c>
      <c r="G29" s="15">
        <f t="shared" si="2"/>
        <v>10.775862068965516</v>
      </c>
      <c r="H29" s="15">
        <f t="shared" si="2"/>
        <v>10.08064516129032</v>
      </c>
      <c r="I29" s="15">
        <f t="shared" si="2"/>
        <v>9.4696969696969671</v>
      </c>
      <c r="J29" s="15">
        <f t="shared" si="2"/>
        <v>8.928571428571427</v>
      </c>
    </row>
    <row r="30" spans="1:10" x14ac:dyDescent="0.35">
      <c r="A30" s="8">
        <f t="shared" si="3"/>
        <v>0.75000000000000011</v>
      </c>
      <c r="B30" s="15">
        <f t="shared" si="2"/>
        <v>15.35087719298245</v>
      </c>
      <c r="C30" s="15">
        <f t="shared" si="2"/>
        <v>13.888888888888884</v>
      </c>
      <c r="D30" s="15">
        <f t="shared" si="2"/>
        <v>12.681159420289852</v>
      </c>
      <c r="E30" s="15">
        <f t="shared" si="2"/>
        <v>11.666666666666664</v>
      </c>
      <c r="F30" s="15">
        <f t="shared" si="2"/>
        <v>10.802469135802466</v>
      </c>
      <c r="G30" s="15">
        <f t="shared" si="2"/>
        <v>10.057471264367813</v>
      </c>
      <c r="H30" s="15">
        <f t="shared" si="2"/>
        <v>9.4086021505376305</v>
      </c>
      <c r="I30" s="15">
        <f t="shared" si="2"/>
        <v>8.8383838383838356</v>
      </c>
      <c r="J30" s="15">
        <f t="shared" si="2"/>
        <v>8.3333333333333304</v>
      </c>
    </row>
    <row r="31" spans="1:10" x14ac:dyDescent="0.35">
      <c r="A31" s="8">
        <f t="shared" si="3"/>
        <v>0.80000000000000016</v>
      </c>
      <c r="B31" s="15">
        <f t="shared" si="2"/>
        <v>14.391447368421048</v>
      </c>
      <c r="C31" s="15">
        <f t="shared" si="2"/>
        <v>13.02083333333333</v>
      </c>
      <c r="D31" s="15">
        <f t="shared" si="2"/>
        <v>11.888586956521737</v>
      </c>
      <c r="E31" s="15">
        <f t="shared" si="2"/>
        <v>10.937499999999998</v>
      </c>
      <c r="F31" s="15">
        <f t="shared" si="2"/>
        <v>10.127314814814813</v>
      </c>
      <c r="G31" s="15">
        <f t="shared" si="2"/>
        <v>9.4288793103448256</v>
      </c>
      <c r="H31" s="15">
        <f t="shared" si="2"/>
        <v>8.8205645161290285</v>
      </c>
      <c r="I31" s="15">
        <f t="shared" si="2"/>
        <v>8.285984848484846</v>
      </c>
      <c r="J31" s="15">
        <f t="shared" si="2"/>
        <v>7.8124999999999964</v>
      </c>
    </row>
    <row r="32" spans="1:10" x14ac:dyDescent="0.35">
      <c r="A32" s="8">
        <f t="shared" si="3"/>
        <v>0.8500000000000002</v>
      </c>
      <c r="B32" s="15">
        <f t="shared" si="2"/>
        <v>13.544891640866869</v>
      </c>
      <c r="C32" s="15">
        <f t="shared" si="2"/>
        <v>12.254901960784311</v>
      </c>
      <c r="D32" s="15">
        <f t="shared" si="2"/>
        <v>11.189258312020458</v>
      </c>
      <c r="E32" s="15">
        <f t="shared" si="2"/>
        <v>10.294117647058822</v>
      </c>
      <c r="F32" s="15">
        <f t="shared" si="2"/>
        <v>9.5315904139433538</v>
      </c>
      <c r="G32" s="15">
        <f t="shared" si="2"/>
        <v>8.8742393509127773</v>
      </c>
      <c r="H32" s="15">
        <f t="shared" si="2"/>
        <v>8.3017077798861454</v>
      </c>
      <c r="I32" s="15">
        <f t="shared" si="2"/>
        <v>7.7985739750445608</v>
      </c>
      <c r="J32" s="15">
        <f t="shared" si="2"/>
        <v>7.3529411764705852</v>
      </c>
    </row>
    <row r="33" spans="1:10" x14ac:dyDescent="0.35">
      <c r="A33" s="8">
        <f t="shared" si="3"/>
        <v>0.90000000000000024</v>
      </c>
      <c r="B33" s="15">
        <f t="shared" si="2"/>
        <v>12.792397660818708</v>
      </c>
      <c r="C33" s="15">
        <f t="shared" si="2"/>
        <v>11.574074074074069</v>
      </c>
      <c r="D33" s="15">
        <f t="shared" si="2"/>
        <v>10.567632850241543</v>
      </c>
      <c r="E33" s="15">
        <f t="shared" si="2"/>
        <v>9.7222222222222197</v>
      </c>
      <c r="F33" s="15">
        <f t="shared" si="2"/>
        <v>9.0020576131687218</v>
      </c>
      <c r="G33" s="15">
        <f t="shared" si="2"/>
        <v>8.3812260536398426</v>
      </c>
      <c r="H33" s="15">
        <f t="shared" si="2"/>
        <v>7.8405017921146918</v>
      </c>
      <c r="I33" s="15">
        <f t="shared" si="2"/>
        <v>7.3653198653198615</v>
      </c>
      <c r="J33" s="15">
        <f t="shared" si="2"/>
        <v>6.9444444444444411</v>
      </c>
    </row>
    <row r="38" spans="1:10" x14ac:dyDescent="0.35">
      <c r="H38" t="s">
        <v>16</v>
      </c>
    </row>
  </sheetData>
  <conditionalFormatting sqref="A20:A33">
    <cfRule type="cellIs" dxfId="1" priority="3" operator="equal">
      <formula>$A$10</formula>
    </cfRule>
  </conditionalFormatting>
  <conditionalFormatting sqref="B19:J19">
    <cfRule type="cellIs" dxfId="0" priority="2" operator="equal">
      <formula>$A$7</formula>
    </cfRule>
  </conditionalFormatting>
  <conditionalFormatting sqref="B20:J3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Terugverdientijd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van Zuilekom</dc:creator>
  <cp:lastModifiedBy>Kasper van Zuilekom</cp:lastModifiedBy>
  <cp:lastPrinted>2025-03-31T10:12:04Z</cp:lastPrinted>
  <dcterms:created xsi:type="dcterms:W3CDTF">2015-06-05T18:19:34Z</dcterms:created>
  <dcterms:modified xsi:type="dcterms:W3CDTF">2026-07-06T06:36:07Z</dcterms:modified>
</cp:coreProperties>
</file>